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Петухов ЕА\"/>
    </mc:Choice>
  </mc:AlternateContent>
  <bookViews>
    <workbookView xWindow="0" yWindow="60" windowWidth="16380" windowHeight="8130"/>
  </bookViews>
  <sheets>
    <sheet name=" школы объём" sheetId="4" r:id="rId1"/>
    <sheet name=" школы качество" sheetId="1" r:id="rId2"/>
    <sheet name=" сады - качество, объём" sheetId="2" r:id="rId3"/>
    <sheet name="внешк. - качество, объём" sheetId="3" r:id="rId4"/>
  </sheets>
  <definedNames>
    <definedName name="_xlnm.Print_Area" localSheetId="3">'внешк. - качество, объём'!$A$1:$N$21</definedName>
  </definedNames>
  <calcPr calcId="162913"/>
</workbook>
</file>

<file path=xl/calcChain.xml><?xml version="1.0" encoding="utf-8"?>
<calcChain xmlns="http://schemas.openxmlformats.org/spreadsheetml/2006/main">
  <c r="F13" i="3" l="1"/>
  <c r="J15" i="3"/>
  <c r="K15" i="3"/>
  <c r="L15" i="3" s="1"/>
  <c r="T16" i="2"/>
  <c r="S16" i="2"/>
  <c r="L15" i="1"/>
  <c r="R14" i="2"/>
  <c r="T14" i="2"/>
  <c r="U14" i="2" s="1"/>
  <c r="S14" i="2"/>
  <c r="O14" i="2"/>
  <c r="L14" i="2"/>
  <c r="I14" i="2"/>
  <c r="F14" i="2"/>
  <c r="I12" i="2"/>
  <c r="F13" i="2"/>
  <c r="F12" i="2"/>
  <c r="L13" i="2"/>
  <c r="I16" i="3"/>
  <c r="F16" i="3"/>
  <c r="L16" i="3"/>
  <c r="I11" i="2"/>
  <c r="R17" i="2"/>
  <c r="O17" i="2"/>
  <c r="L17" i="2"/>
  <c r="F17" i="2"/>
  <c r="I17" i="2"/>
  <c r="U15" i="4"/>
  <c r="R15" i="4"/>
  <c r="L15" i="4"/>
  <c r="O15" i="4"/>
  <c r="I15" i="4"/>
  <c r="F15" i="4"/>
  <c r="K12" i="3"/>
  <c r="K13" i="3"/>
  <c r="K11" i="3"/>
  <c r="L11" i="3" s="1"/>
  <c r="J12" i="3"/>
  <c r="J13" i="3"/>
  <c r="L13" i="3" s="1"/>
  <c r="J11" i="3"/>
  <c r="F15" i="3"/>
  <c r="I15" i="3"/>
  <c r="F12" i="3"/>
  <c r="R16" i="2"/>
  <c r="O16" i="2"/>
  <c r="L16" i="2"/>
  <c r="I16" i="2"/>
  <c r="F16" i="2"/>
  <c r="T11" i="2"/>
  <c r="U11" i="2" s="1"/>
  <c r="T12" i="2"/>
  <c r="T13" i="2"/>
  <c r="S11" i="2"/>
  <c r="S12" i="2"/>
  <c r="U12" i="2" s="1"/>
  <c r="S13" i="2"/>
  <c r="T13" i="1"/>
  <c r="U13" i="1" s="1"/>
  <c r="T14" i="1"/>
  <c r="U14" i="1" s="1"/>
  <c r="T15" i="1"/>
  <c r="T12" i="1"/>
  <c r="U12" i="1" s="1"/>
  <c r="S13" i="1"/>
  <c r="S14" i="1"/>
  <c r="S15" i="1"/>
  <c r="S12" i="1"/>
  <c r="R11" i="2"/>
  <c r="R12" i="2"/>
  <c r="R13" i="2"/>
  <c r="O11" i="2"/>
  <c r="O12" i="2"/>
  <c r="O13" i="2"/>
  <c r="L11" i="2"/>
  <c r="L12" i="2"/>
  <c r="I13" i="2"/>
  <c r="F11" i="2"/>
  <c r="O15" i="1"/>
  <c r="O14" i="1"/>
  <c r="L14" i="1"/>
  <c r="R14" i="1"/>
  <c r="R15" i="1"/>
  <c r="I13" i="1"/>
  <c r="I14" i="1"/>
  <c r="I15" i="1"/>
  <c r="I12" i="1"/>
  <c r="F13" i="1"/>
  <c r="T14" i="4"/>
  <c r="S14" i="4"/>
  <c r="U14" i="4" s="1"/>
  <c r="R14" i="4"/>
  <c r="O14" i="4"/>
  <c r="L14" i="4"/>
  <c r="I14" i="4"/>
  <c r="F14" i="4"/>
  <c r="I12" i="3"/>
  <c r="I13" i="3"/>
  <c r="I11" i="3"/>
  <c r="F11" i="3"/>
  <c r="L12" i="1"/>
  <c r="O12" i="1"/>
  <c r="R12" i="1"/>
  <c r="F12" i="1"/>
  <c r="L13" i="1"/>
  <c r="O13" i="1"/>
  <c r="R13" i="1"/>
  <c r="F14" i="1"/>
  <c r="F15" i="1"/>
  <c r="U17" i="2"/>
  <c r="L12" i="3"/>
  <c r="U13" i="2"/>
  <c r="U16" i="2"/>
  <c r="U15" i="1"/>
</calcChain>
</file>

<file path=xl/sharedStrings.xml><?xml version="1.0" encoding="utf-8"?>
<sst xmlns="http://schemas.openxmlformats.org/spreadsheetml/2006/main" count="152" uniqueCount="50">
  <si>
    <t>Наименование учреждения</t>
  </si>
  <si>
    <t>№</t>
  </si>
  <si>
    <t>Показатель</t>
  </si>
  <si>
    <t>ед. измерения</t>
  </si>
  <si>
    <t>% исполнения</t>
  </si>
  <si>
    <t>чел.</t>
  </si>
  <si>
    <t>%</t>
  </si>
  <si>
    <t>Общеобразовательные организации</t>
  </si>
  <si>
    <t>Уровень освоения обучающимися основной образовательной программы начального общего, основного общего, среднего общего образования по завершении первой, второй, третьей ступени общего образования</t>
  </si>
  <si>
    <t>Полнота реализации основной образовательной программы начального общего, основного общего, среднего общего образования</t>
  </si>
  <si>
    <t>Уровень соответствия учебного плана общеобразовательного учреждения требованиям федерального базисного учебного плана</t>
  </si>
  <si>
    <t>Доля родителей ( законных представителей), удовлетворенных условиями и качеством предоставления  услуги</t>
  </si>
  <si>
    <t>Среднее значение по общеобразовательным организациям</t>
  </si>
  <si>
    <t>МБОУ " Жариковская СОШ "  - объём с учётом воспитанников</t>
  </si>
  <si>
    <t>Численность обучающихся, воспитанников в общеобразовательной организации</t>
  </si>
  <si>
    <t>Дошкольные образовательные организации</t>
  </si>
  <si>
    <t>Охват воспитанников по реализации основной общеобразовательной программы в соответствии с ФГОС ДО</t>
  </si>
  <si>
    <t>Доля воспитанников, осваивающих дополнительные образовательные программы в образовательном учреждении</t>
  </si>
  <si>
    <t>Среднее значение по дошкольным образовательным организациям</t>
  </si>
  <si>
    <t>МБДОУ " Детский сад № 1"</t>
  </si>
  <si>
    <t>МБДОУ " Детский сад № 2"</t>
  </si>
  <si>
    <t>МБДОУ " Детский сад № 3 " Ручеёк"</t>
  </si>
  <si>
    <t>МБДОУ " Детский сад № 4 " Солнышко"</t>
  </si>
  <si>
    <t>МБДОУ " Детский сад" Светлячок"</t>
  </si>
  <si>
    <t>Оценка достижения показателей,характеризующих  качество  муниципальных услуг</t>
  </si>
  <si>
    <t xml:space="preserve">Оценка достижения показателей,характеризующих  качество  муниципальных услуг </t>
  </si>
  <si>
    <t xml:space="preserve">Оценка достижения показателей,характеризующих объём  муниципальных услуг </t>
  </si>
  <si>
    <t>ч\дни</t>
  </si>
  <si>
    <t xml:space="preserve">Среднегодовое количество воспитанников </t>
  </si>
  <si>
    <t>Доля детей, осваивающих дополнительные программы в образовательном учреждении</t>
  </si>
  <si>
    <t>Среднее значение по внешкольным образовательным организациям</t>
  </si>
  <si>
    <t>Число обучающихся</t>
  </si>
  <si>
    <t>Оценка достижения показателей, характеризующих объём муниципальных услуг</t>
  </si>
  <si>
    <t>Число пропущенных по болезни случаев, проведенных детьми в группах дошкольного образовательного процесса</t>
  </si>
  <si>
    <t>руб.</t>
  </si>
  <si>
    <t>Среднегодовой размер платы</t>
  </si>
  <si>
    <t>Исполнено на отчётную дату</t>
  </si>
  <si>
    <t>Утверждено на отчётную дату</t>
  </si>
  <si>
    <t>Доля детей, ставших победителями в соревнованиях различного уровня</t>
  </si>
  <si>
    <t>Муниципальное казённое учреждение " Центр обеспечения деятельности муниципальных образовательных организаций Пограничного муниципального округа"</t>
  </si>
  <si>
    <t>Мониторинг исполнения муниципальных заданий за  2020 года</t>
  </si>
  <si>
    <t>МБОУ "ПСОШ № 1 ПМО"</t>
  </si>
  <si>
    <t>МБОУ "ПСОШ № 2 ПМО имени Байко В.Ф."</t>
  </si>
  <si>
    <t>МБОУ "Жариковская СОШ ПМО"</t>
  </si>
  <si>
    <t>МБОУ "Сергеевская СОШ ПМО"</t>
  </si>
  <si>
    <t>МБОУ "Барано-Оренбургская СОШ ПМО"</t>
  </si>
  <si>
    <t>Внешкольные образовательные организации</t>
  </si>
  <si>
    <t>МБОУ ДО ЦДО ПМО</t>
  </si>
  <si>
    <t>МБОУ ДО ДЮСШ ПМО</t>
  </si>
  <si>
    <t>Мониторинг исполнения муниципальных заданий за  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</si>
</sst>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2" formatCode="#"/>
    <numFmt numFmtId="183" formatCode="0.0"/>
    <numFmt numFmtId="184" formatCode="#.0"/>
    <numFmt numFmtId="185" formatCode="#.00"/>
  </numFmts>
  <fonts count="7" x14ac:knownFonts="1">
    <font>
      <sz val="10"/>
      <name val="Arial Cyr"/>
      <family val="2"/>
      <charset val="204"/>
    </font>
    <font>
      <sz val="12"/>
      <name val="Arial Cyr"/>
      <family val="2"/>
      <charset val="204"/>
    </font>
    <font>
      <sz val="8"/>
      <name val="Arial Cyr"/>
      <family val="2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u/>
      <sz val="13"/>
      <name val="Times New Roman"/>
      <family val="1"/>
      <charset val="204"/>
    </font>
    <font>
      <b/>
      <u/>
      <sz val="12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 style="thin">
        <color indexed="64"/>
      </bottom>
      <diagonal/>
    </border>
    <border>
      <left/>
      <right/>
      <top style="thin">
        <color indexed="63"/>
      </top>
      <bottom style="thin">
        <color indexed="64"/>
      </bottom>
      <diagonal/>
    </border>
    <border>
      <left/>
      <right style="thin">
        <color indexed="63"/>
      </right>
      <top style="thin">
        <color indexed="63"/>
      </top>
      <bottom style="thin">
        <color indexed="64"/>
      </bottom>
      <diagonal/>
    </border>
    <border>
      <left/>
      <right style="thin">
        <color indexed="64"/>
      </right>
      <top style="thin">
        <color indexed="63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1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3" xfId="0" applyFont="1" applyBorder="1"/>
    <xf numFmtId="0" fontId="3" fillId="0" borderId="3" xfId="0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Fill="1" applyBorder="1" applyAlignment="1">
      <alignment wrapText="1"/>
    </xf>
    <xf numFmtId="0" fontId="3" fillId="0" borderId="3" xfId="0" applyFont="1" applyBorder="1" applyAlignment="1">
      <alignment horizontal="center" wrapText="1"/>
    </xf>
    <xf numFmtId="0" fontId="3" fillId="0" borderId="3" xfId="0" applyFont="1" applyBorder="1" applyAlignment="1">
      <alignment wrapText="1"/>
    </xf>
    <xf numFmtId="0" fontId="3" fillId="0" borderId="0" xfId="0" applyFont="1" applyAlignment="1"/>
    <xf numFmtId="172" fontId="3" fillId="0" borderId="3" xfId="0" applyNumberFormat="1" applyFont="1" applyBorder="1" applyAlignment="1">
      <alignment horizontal="center" vertical="center"/>
    </xf>
    <xf numFmtId="172" fontId="3" fillId="0" borderId="6" xfId="0" applyNumberFormat="1" applyFont="1" applyBorder="1" applyAlignment="1">
      <alignment horizontal="center" vertical="center"/>
    </xf>
    <xf numFmtId="2" fontId="3" fillId="0" borderId="0" xfId="0" applyNumberFormat="1" applyFont="1" applyBorder="1"/>
    <xf numFmtId="0" fontId="3" fillId="0" borderId="6" xfId="0" applyFont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172" fontId="3" fillId="0" borderId="6" xfId="0" applyNumberFormat="1" applyFont="1" applyBorder="1" applyAlignment="1">
      <alignment horizontal="center"/>
    </xf>
    <xf numFmtId="10" fontId="3" fillId="3" borderId="3" xfId="0" applyNumberFormat="1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vertical="center"/>
    </xf>
    <xf numFmtId="10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/>
    </xf>
    <xf numFmtId="183" fontId="3" fillId="0" borderId="1" xfId="0" applyNumberFormat="1" applyFont="1" applyBorder="1" applyAlignment="1">
      <alignment horizontal="center" vertical="center"/>
    </xf>
    <xf numFmtId="184" fontId="3" fillId="0" borderId="3" xfId="0" applyNumberFormat="1" applyFont="1" applyBorder="1" applyAlignment="1">
      <alignment horizontal="center" vertical="center"/>
    </xf>
    <xf numFmtId="184" fontId="3" fillId="0" borderId="6" xfId="0" applyNumberFormat="1" applyFont="1" applyBorder="1" applyAlignment="1">
      <alignment horizontal="center" vertical="center"/>
    </xf>
    <xf numFmtId="184" fontId="3" fillId="0" borderId="3" xfId="0" applyNumberFormat="1" applyFont="1" applyBorder="1" applyAlignment="1">
      <alignment horizontal="center"/>
    </xf>
    <xf numFmtId="184" fontId="3" fillId="0" borderId="6" xfId="0" applyNumberFormat="1" applyFont="1" applyBorder="1" applyAlignment="1">
      <alignment horizontal="center"/>
    </xf>
    <xf numFmtId="2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183" fontId="3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183" fontId="3" fillId="0" borderId="1" xfId="0" applyNumberFormat="1" applyFont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1" fontId="3" fillId="0" borderId="1" xfId="0" applyNumberFormat="1" applyFont="1" applyBorder="1" applyAlignment="1">
      <alignment vertical="center"/>
    </xf>
    <xf numFmtId="183" fontId="3" fillId="0" borderId="5" xfId="0" applyNumberFormat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2" fontId="3" fillId="0" borderId="3" xfId="0" applyNumberFormat="1" applyFont="1" applyBorder="1" applyAlignment="1">
      <alignment vertical="center"/>
    </xf>
    <xf numFmtId="183" fontId="3" fillId="0" borderId="3" xfId="0" applyNumberFormat="1" applyFont="1" applyFill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2" fontId="3" fillId="0" borderId="3" xfId="0" applyNumberFormat="1" applyFont="1" applyFill="1" applyBorder="1" applyAlignment="1">
      <alignment horizontal="center"/>
    </xf>
    <xf numFmtId="2" fontId="3" fillId="0" borderId="3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184" fontId="3" fillId="0" borderId="3" xfId="0" applyNumberFormat="1" applyFont="1" applyFill="1" applyBorder="1" applyAlignment="1">
      <alignment horizontal="center" vertical="center"/>
    </xf>
    <xf numFmtId="185" fontId="3" fillId="0" borderId="3" xfId="0" applyNumberFormat="1" applyFont="1" applyFill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83" fontId="3" fillId="0" borderId="8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41"/>
  <sheetViews>
    <sheetView tabSelected="1" view="pageBreakPreview" zoomScale="60" zoomScaleNormal="100" workbookViewId="0">
      <selection activeCell="Q15" sqref="Q15"/>
    </sheetView>
  </sheetViews>
  <sheetFormatPr defaultRowHeight="12.75" x14ac:dyDescent="0.2"/>
  <cols>
    <col min="1" max="1" width="3" customWidth="1"/>
    <col min="2" max="2" width="29.7109375" customWidth="1"/>
    <col min="3" max="3" width="5.5703125" customWidth="1"/>
    <col min="4" max="4" width="12.7109375" customWidth="1"/>
    <col min="5" max="5" width="12.28515625" customWidth="1"/>
    <col min="6" max="6" width="9" customWidth="1"/>
    <col min="7" max="7" width="12.42578125" customWidth="1"/>
    <col min="8" max="8" width="11.140625" customWidth="1"/>
    <col min="10" max="10" width="12" customWidth="1"/>
    <col min="11" max="11" width="13.28515625" customWidth="1"/>
    <col min="13" max="13" width="13.85546875" customWidth="1"/>
    <col min="14" max="14" width="14" customWidth="1"/>
    <col min="15" max="15" width="10.28515625" customWidth="1"/>
    <col min="16" max="16" width="11.28515625" customWidth="1"/>
    <col min="17" max="17" width="11.5703125" customWidth="1"/>
    <col min="18" max="18" width="9.7109375" customWidth="1"/>
    <col min="19" max="19" width="11.5703125" customWidth="1"/>
    <col min="20" max="20" width="11.42578125" customWidth="1"/>
  </cols>
  <sheetData>
    <row r="2" spans="1:21" ht="15" x14ac:dyDescent="0.2"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</row>
    <row r="4" spans="1:21" ht="16.5" x14ac:dyDescent="0.25">
      <c r="A4" s="25"/>
      <c r="B4" s="84" t="s">
        <v>39</v>
      </c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</row>
    <row r="5" spans="1:21" ht="16.5" x14ac:dyDescent="0.2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1:21" ht="16.5" x14ac:dyDescent="0.25">
      <c r="A6" s="25"/>
      <c r="B6" s="85" t="s">
        <v>40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</row>
    <row r="7" spans="1:21" ht="16.5" x14ac:dyDescent="0.25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</row>
    <row r="8" spans="1:21" ht="16.5" x14ac:dyDescent="0.25">
      <c r="A8" s="25"/>
      <c r="B8" s="86" t="s">
        <v>26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</row>
    <row r="9" spans="1:21" ht="16.5" x14ac:dyDescent="0.25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</row>
    <row r="10" spans="1:21" ht="16.5" x14ac:dyDescent="0.25">
      <c r="A10" s="25"/>
      <c r="B10" s="84" t="s">
        <v>7</v>
      </c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</row>
    <row r="11" spans="1:21" ht="16.5" x14ac:dyDescent="0.25">
      <c r="A11" s="25"/>
      <c r="B11" s="26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</row>
    <row r="12" spans="1:21" ht="58.15" customHeight="1" x14ac:dyDescent="0.25">
      <c r="A12" s="73" t="s">
        <v>0</v>
      </c>
      <c r="B12" s="74"/>
      <c r="C12" s="75"/>
      <c r="D12" s="76" t="s">
        <v>41</v>
      </c>
      <c r="E12" s="77"/>
      <c r="F12" s="78"/>
      <c r="G12" s="79" t="s">
        <v>42</v>
      </c>
      <c r="H12" s="80"/>
      <c r="I12" s="81"/>
      <c r="J12" s="79" t="s">
        <v>43</v>
      </c>
      <c r="K12" s="80"/>
      <c r="L12" s="81"/>
      <c r="M12" s="79" t="s">
        <v>44</v>
      </c>
      <c r="N12" s="80"/>
      <c r="O12" s="81"/>
      <c r="P12" s="79" t="s">
        <v>45</v>
      </c>
      <c r="Q12" s="80"/>
      <c r="R12" s="80"/>
      <c r="S12" s="82" t="s">
        <v>12</v>
      </c>
      <c r="T12" s="82"/>
      <c r="U12" s="82"/>
    </row>
    <row r="13" spans="1:21" ht="154.15" customHeight="1" x14ac:dyDescent="0.25">
      <c r="A13" s="5" t="s">
        <v>1</v>
      </c>
      <c r="B13" s="5" t="s">
        <v>2</v>
      </c>
      <c r="C13" s="6" t="s">
        <v>3</v>
      </c>
      <c r="D13" s="15" t="s">
        <v>37</v>
      </c>
      <c r="E13" s="15" t="s">
        <v>36</v>
      </c>
      <c r="F13" s="14" t="s">
        <v>4</v>
      </c>
      <c r="G13" s="15" t="s">
        <v>37</v>
      </c>
      <c r="H13" s="15" t="s">
        <v>36</v>
      </c>
      <c r="I13" s="14" t="s">
        <v>4</v>
      </c>
      <c r="J13" s="15" t="s">
        <v>37</v>
      </c>
      <c r="K13" s="15" t="s">
        <v>36</v>
      </c>
      <c r="L13" s="14" t="s">
        <v>4</v>
      </c>
      <c r="M13" s="15" t="s">
        <v>37</v>
      </c>
      <c r="N13" s="15" t="s">
        <v>36</v>
      </c>
      <c r="O13" s="14" t="s">
        <v>4</v>
      </c>
      <c r="P13" s="15" t="s">
        <v>37</v>
      </c>
      <c r="Q13" s="15" t="s">
        <v>36</v>
      </c>
      <c r="R13" s="17" t="s">
        <v>4</v>
      </c>
      <c r="S13" s="15" t="s">
        <v>37</v>
      </c>
      <c r="T13" s="15" t="s">
        <v>36</v>
      </c>
      <c r="U13" s="18" t="s">
        <v>4</v>
      </c>
    </row>
    <row r="14" spans="1:21" ht="82.5" x14ac:dyDescent="0.25">
      <c r="A14" s="10">
        <v>1</v>
      </c>
      <c r="B14" s="53" t="s">
        <v>14</v>
      </c>
      <c r="C14" s="4" t="s">
        <v>5</v>
      </c>
      <c r="D14" s="8">
        <v>1060</v>
      </c>
      <c r="E14" s="54">
        <v>1045</v>
      </c>
      <c r="F14" s="55">
        <f>E14/D14*100</f>
        <v>98.584905660377359</v>
      </c>
      <c r="G14" s="8">
        <v>297</v>
      </c>
      <c r="H14" s="56">
        <v>274</v>
      </c>
      <c r="I14" s="57">
        <f>H14/G14*100</f>
        <v>92.255892255892263</v>
      </c>
      <c r="J14" s="8">
        <v>356</v>
      </c>
      <c r="K14" s="56">
        <v>310</v>
      </c>
      <c r="L14" s="55">
        <f>K14/J14*100</f>
        <v>87.078651685393254</v>
      </c>
      <c r="M14" s="8">
        <v>365</v>
      </c>
      <c r="N14" s="8">
        <v>342</v>
      </c>
      <c r="O14" s="55">
        <f>N14/M14*100</f>
        <v>93.69863013698631</v>
      </c>
      <c r="P14" s="56">
        <v>300</v>
      </c>
      <c r="Q14" s="8">
        <v>265</v>
      </c>
      <c r="R14" s="58">
        <f>Q14/P14*100</f>
        <v>88.333333333333329</v>
      </c>
      <c r="S14" s="59">
        <f>D14+G14+J14+M14+P14</f>
        <v>2378</v>
      </c>
      <c r="T14" s="59">
        <f>E14+H14+K14+N14+Q14</f>
        <v>2236</v>
      </c>
      <c r="U14" s="60">
        <f>T14/S14*100</f>
        <v>94.028595458368386</v>
      </c>
    </row>
    <row r="15" spans="1:21" ht="30.6" customHeight="1" x14ac:dyDescent="0.25">
      <c r="A15" s="11">
        <v>2</v>
      </c>
      <c r="B15" s="28" t="s">
        <v>35</v>
      </c>
      <c r="C15" s="11" t="s">
        <v>34</v>
      </c>
      <c r="D15" s="12">
        <v>53499.88</v>
      </c>
      <c r="E15" s="12">
        <v>54082.8</v>
      </c>
      <c r="F15" s="61">
        <f>E15/D15*100</f>
        <v>101.08957253735898</v>
      </c>
      <c r="G15" s="12">
        <v>59975.82</v>
      </c>
      <c r="H15" s="12">
        <v>64633.64</v>
      </c>
      <c r="I15" s="61">
        <f>H15/G15*100</f>
        <v>107.76616309706144</v>
      </c>
      <c r="J15" s="12">
        <v>179610.98</v>
      </c>
      <c r="K15" s="12">
        <v>205691.49</v>
      </c>
      <c r="L15" s="61">
        <f>K15/J15*100</f>
        <v>114.52055436699915</v>
      </c>
      <c r="M15" s="12">
        <v>81751.13</v>
      </c>
      <c r="N15" s="12">
        <v>79449.740000000005</v>
      </c>
      <c r="O15" s="61">
        <f>N15/M15*100</f>
        <v>97.184882949018572</v>
      </c>
      <c r="P15" s="12">
        <v>81751.13</v>
      </c>
      <c r="Q15" s="12">
        <v>92183.73</v>
      </c>
      <c r="R15" s="61">
        <f>Q15/P15*100</f>
        <v>112.76141381776618</v>
      </c>
      <c r="S15" s="12">
        <v>77010.559999999998</v>
      </c>
      <c r="T15" s="12">
        <v>80030.009999999995</v>
      </c>
      <c r="U15" s="64">
        <f>T15/S15*100</f>
        <v>103.92082592309417</v>
      </c>
    </row>
    <row r="16" spans="1:21" ht="16.5" x14ac:dyDescent="0.25">
      <c r="A16" s="25"/>
      <c r="B16" s="27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33"/>
    </row>
    <row r="17" spans="1:21" ht="25.15" customHeight="1" x14ac:dyDescent="0.25">
      <c r="A17" s="25"/>
      <c r="B17" s="83" t="s">
        <v>13</v>
      </c>
      <c r="C17" s="83"/>
      <c r="D17" s="83"/>
      <c r="E17" s="83"/>
      <c r="F17" s="83"/>
      <c r="G17" s="83"/>
      <c r="H17" s="83"/>
      <c r="I17" s="83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</row>
    <row r="18" spans="1:21" ht="16.5" x14ac:dyDescent="0.2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</row>
    <row r="19" spans="1:21" ht="16.5" x14ac:dyDescent="0.2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</row>
    <row r="29" spans="1:21" ht="43.5" customHeight="1" x14ac:dyDescent="0.2"/>
    <row r="34" ht="54" customHeight="1" x14ac:dyDescent="0.2"/>
    <row r="41" ht="34.5" customHeight="1" x14ac:dyDescent="0.2"/>
  </sheetData>
  <sheetProtection selectLockedCells="1" selectUnlockedCells="1"/>
  <mergeCells count="13">
    <mergeCell ref="S12:U12"/>
    <mergeCell ref="B17:I17"/>
    <mergeCell ref="B4:U4"/>
    <mergeCell ref="B6:U6"/>
    <mergeCell ref="B8:U8"/>
    <mergeCell ref="B10:U10"/>
    <mergeCell ref="B2:R2"/>
    <mergeCell ref="A12:C12"/>
    <mergeCell ref="D12:F12"/>
    <mergeCell ref="G12:I12"/>
    <mergeCell ref="J12:L12"/>
    <mergeCell ref="M12:O12"/>
    <mergeCell ref="P12:R12"/>
  </mergeCells>
  <pageMargins left="0.74803149606299213" right="0.74803149606299213" top="0.98425196850393704" bottom="0.98425196850393704" header="0.51181102362204722" footer="0.51181102362204722"/>
  <pageSetup paperSize="9" scale="50" firstPageNumber="0" orientation="landscape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5"/>
  <sheetViews>
    <sheetView view="pageBreakPreview" zoomScale="60" zoomScaleNormal="100" workbookViewId="0">
      <selection activeCell="N18" sqref="N18"/>
    </sheetView>
  </sheetViews>
  <sheetFormatPr defaultRowHeight="12.75" x14ac:dyDescent="0.2"/>
  <cols>
    <col min="1" max="1" width="3" customWidth="1"/>
    <col min="2" max="2" width="56.42578125" customWidth="1"/>
    <col min="3" max="3" width="5.5703125" customWidth="1"/>
    <col min="4" max="4" width="12" customWidth="1"/>
    <col min="5" max="5" width="8.7109375" customWidth="1"/>
    <col min="6" max="6" width="10.5703125" customWidth="1"/>
    <col min="7" max="7" width="11.42578125" customWidth="1"/>
    <col min="8" max="8" width="11.7109375" customWidth="1"/>
    <col min="9" max="9" width="9.85546875" bestFit="1" customWidth="1"/>
    <col min="10" max="10" width="11.7109375" customWidth="1"/>
    <col min="11" max="11" width="11.42578125" customWidth="1"/>
    <col min="12" max="12" width="9.85546875" bestFit="1" customWidth="1"/>
    <col min="13" max="13" width="12.7109375" customWidth="1"/>
    <col min="14" max="14" width="10.28515625" customWidth="1"/>
    <col min="15" max="15" width="9.85546875" bestFit="1" customWidth="1"/>
    <col min="16" max="16" width="11.140625" customWidth="1"/>
    <col min="17" max="17" width="10.28515625" customWidth="1"/>
    <col min="18" max="18" width="9.85546875" bestFit="1" customWidth="1"/>
    <col min="19" max="19" width="12.7109375" customWidth="1"/>
    <col min="20" max="20" width="11.5703125" customWidth="1"/>
    <col min="21" max="21" width="10.140625" customWidth="1"/>
  </cols>
  <sheetData>
    <row r="2" spans="1:21" ht="15" x14ac:dyDescent="0.2">
      <c r="B2" s="91" t="s">
        <v>39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2"/>
    </row>
    <row r="4" spans="1:21" ht="16.5" x14ac:dyDescent="0.25">
      <c r="B4" s="85" t="s">
        <v>40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</row>
    <row r="6" spans="1:21" ht="15.75" x14ac:dyDescent="0.25">
      <c r="B6" s="92" t="s">
        <v>25</v>
      </c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</row>
    <row r="7" spans="1:21" ht="15" x14ac:dyDescent="0.2"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21" ht="15" x14ac:dyDescent="0.2">
      <c r="B8" s="91" t="s">
        <v>7</v>
      </c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  <c r="N8" s="91"/>
      <c r="O8" s="3"/>
      <c r="P8" s="3"/>
      <c r="Q8" s="3"/>
    </row>
    <row r="9" spans="1:21" x14ac:dyDescent="0.2">
      <c r="B9" s="1"/>
    </row>
    <row r="10" spans="1:21" ht="51.75" customHeight="1" x14ac:dyDescent="0.25">
      <c r="A10" s="93" t="s">
        <v>0</v>
      </c>
      <c r="B10" s="93"/>
      <c r="C10" s="93"/>
      <c r="D10" s="94" t="s">
        <v>41</v>
      </c>
      <c r="E10" s="95"/>
      <c r="F10" s="96"/>
      <c r="G10" s="87" t="s">
        <v>42</v>
      </c>
      <c r="H10" s="88"/>
      <c r="I10" s="89"/>
      <c r="J10" s="87" t="s">
        <v>43</v>
      </c>
      <c r="K10" s="88"/>
      <c r="L10" s="89"/>
      <c r="M10" s="87" t="s">
        <v>44</v>
      </c>
      <c r="N10" s="88"/>
      <c r="O10" s="89"/>
      <c r="P10" s="87" t="s">
        <v>45</v>
      </c>
      <c r="Q10" s="88"/>
      <c r="R10" s="88"/>
      <c r="S10" s="90" t="s">
        <v>12</v>
      </c>
      <c r="T10" s="90"/>
      <c r="U10" s="90"/>
    </row>
    <row r="11" spans="1:21" ht="114" customHeight="1" x14ac:dyDescent="0.2">
      <c r="A11" s="5" t="s">
        <v>1</v>
      </c>
      <c r="B11" s="5" t="s">
        <v>2</v>
      </c>
      <c r="C11" s="14" t="s">
        <v>3</v>
      </c>
      <c r="D11" s="15" t="s">
        <v>37</v>
      </c>
      <c r="E11" s="15" t="s">
        <v>36</v>
      </c>
      <c r="F11" s="14" t="s">
        <v>4</v>
      </c>
      <c r="G11" s="15" t="s">
        <v>37</v>
      </c>
      <c r="H11" s="15" t="s">
        <v>36</v>
      </c>
      <c r="I11" s="14" t="s">
        <v>4</v>
      </c>
      <c r="J11" s="15" t="s">
        <v>37</v>
      </c>
      <c r="K11" s="15" t="s">
        <v>36</v>
      </c>
      <c r="L11" s="14" t="s">
        <v>4</v>
      </c>
      <c r="M11" s="15" t="s">
        <v>37</v>
      </c>
      <c r="N11" s="15" t="s">
        <v>36</v>
      </c>
      <c r="O11" s="14" t="s">
        <v>4</v>
      </c>
      <c r="P11" s="15" t="s">
        <v>37</v>
      </c>
      <c r="Q11" s="15" t="s">
        <v>36</v>
      </c>
      <c r="R11" s="17" t="s">
        <v>4</v>
      </c>
      <c r="S11" s="15" t="s">
        <v>37</v>
      </c>
      <c r="T11" s="15" t="s">
        <v>36</v>
      </c>
      <c r="U11" s="18" t="s">
        <v>4</v>
      </c>
    </row>
    <row r="12" spans="1:21" ht="82.5" x14ac:dyDescent="0.25">
      <c r="A12" s="8">
        <v>1</v>
      </c>
      <c r="B12" s="9" t="s">
        <v>8</v>
      </c>
      <c r="C12" s="19" t="s">
        <v>6</v>
      </c>
      <c r="D12" s="19">
        <v>100</v>
      </c>
      <c r="E12" s="19">
        <v>100</v>
      </c>
      <c r="F12" s="45">
        <f>E12/D12*100</f>
        <v>100</v>
      </c>
      <c r="G12" s="19">
        <v>100</v>
      </c>
      <c r="H12" s="19">
        <v>100</v>
      </c>
      <c r="I12" s="45">
        <f>H12/G12*100</f>
        <v>100</v>
      </c>
      <c r="J12" s="19">
        <v>100</v>
      </c>
      <c r="K12" s="21">
        <v>100</v>
      </c>
      <c r="L12" s="20">
        <f>K12/J12*100</f>
        <v>100</v>
      </c>
      <c r="M12" s="19">
        <v>100</v>
      </c>
      <c r="N12" s="19">
        <v>100</v>
      </c>
      <c r="O12" s="20">
        <f>N12/M12*100</f>
        <v>100</v>
      </c>
      <c r="P12" s="19">
        <v>100</v>
      </c>
      <c r="Q12" s="19">
        <v>100</v>
      </c>
      <c r="R12" s="22">
        <f>Q12/P12*100</f>
        <v>100</v>
      </c>
      <c r="S12" s="23">
        <f>(D12+G12+J12+M12+P12)/5</f>
        <v>100</v>
      </c>
      <c r="T12" s="23">
        <f>(E12+H12+K12+Q12+N12)/5</f>
        <v>100</v>
      </c>
      <c r="U12" s="52">
        <f>T12/S12*100</f>
        <v>100</v>
      </c>
    </row>
    <row r="13" spans="1:21" ht="49.5" x14ac:dyDescent="0.25">
      <c r="A13" s="8">
        <v>2</v>
      </c>
      <c r="B13" s="9" t="s">
        <v>9</v>
      </c>
      <c r="C13" s="19" t="s">
        <v>6</v>
      </c>
      <c r="D13" s="19">
        <v>100</v>
      </c>
      <c r="E13" s="19">
        <v>100</v>
      </c>
      <c r="F13" s="20">
        <f>E13/D13*100</f>
        <v>100</v>
      </c>
      <c r="G13" s="19">
        <v>100</v>
      </c>
      <c r="H13" s="19">
        <v>100</v>
      </c>
      <c r="I13" s="20">
        <f>H13/G13*100</f>
        <v>100</v>
      </c>
      <c r="J13" s="19">
        <v>100</v>
      </c>
      <c r="K13" s="19">
        <v>100</v>
      </c>
      <c r="L13" s="20">
        <f>K13/J13*100</f>
        <v>100</v>
      </c>
      <c r="M13" s="19">
        <v>100</v>
      </c>
      <c r="N13" s="19">
        <v>100</v>
      </c>
      <c r="O13" s="20">
        <f>N13/M13*100</f>
        <v>100</v>
      </c>
      <c r="P13" s="19">
        <v>100</v>
      </c>
      <c r="Q13" s="19">
        <v>100</v>
      </c>
      <c r="R13" s="22">
        <f>Q13/P13*100</f>
        <v>100</v>
      </c>
      <c r="S13" s="23">
        <f>(D13+G13+J13+M13+P13)/5</f>
        <v>100</v>
      </c>
      <c r="T13" s="23">
        <f>(E13+H13+K13+Q13+N13)/5</f>
        <v>100</v>
      </c>
      <c r="U13" s="52">
        <f>T13/S13*100</f>
        <v>100</v>
      </c>
    </row>
    <row r="14" spans="1:21" ht="49.5" x14ac:dyDescent="0.25">
      <c r="A14" s="13">
        <v>3</v>
      </c>
      <c r="B14" s="7" t="s">
        <v>10</v>
      </c>
      <c r="C14" s="5" t="s">
        <v>6</v>
      </c>
      <c r="D14" s="5">
        <v>100</v>
      </c>
      <c r="E14" s="5">
        <v>100</v>
      </c>
      <c r="F14" s="24">
        <f>E14/D14*100</f>
        <v>100</v>
      </c>
      <c r="G14" s="5">
        <v>100</v>
      </c>
      <c r="H14" s="5">
        <v>100</v>
      </c>
      <c r="I14" s="24">
        <f>H14/G14*100</f>
        <v>100</v>
      </c>
      <c r="J14" s="5">
        <v>100</v>
      </c>
      <c r="K14" s="5">
        <v>100</v>
      </c>
      <c r="L14" s="24">
        <f>K14/J14*100</f>
        <v>100</v>
      </c>
      <c r="M14" s="5">
        <v>100</v>
      </c>
      <c r="N14" s="5">
        <v>100</v>
      </c>
      <c r="O14" s="24">
        <f>N14/M14*100</f>
        <v>100</v>
      </c>
      <c r="P14" s="5">
        <v>100</v>
      </c>
      <c r="Q14" s="5">
        <v>100</v>
      </c>
      <c r="R14" s="68">
        <f>Q14/P14*100</f>
        <v>100</v>
      </c>
      <c r="S14" s="69">
        <f>(D14+G14+J14+M14+P14)/5</f>
        <v>100</v>
      </c>
      <c r="T14" s="69">
        <f>(E14+H14+K14+Q14+N14)/5</f>
        <v>100</v>
      </c>
      <c r="U14" s="70">
        <f>T14/S14*100</f>
        <v>100</v>
      </c>
    </row>
    <row r="15" spans="1:21" ht="49.5" x14ac:dyDescent="0.25">
      <c r="A15" s="59">
        <v>4</v>
      </c>
      <c r="B15" s="29" t="s">
        <v>11</v>
      </c>
      <c r="C15" s="23" t="s">
        <v>6</v>
      </c>
      <c r="D15" s="23">
        <v>98</v>
      </c>
      <c r="E15" s="23">
        <v>99</v>
      </c>
      <c r="F15" s="71">
        <f>E15/D15*100</f>
        <v>101.0204081632653</v>
      </c>
      <c r="G15" s="23">
        <v>100</v>
      </c>
      <c r="H15" s="23">
        <v>97.8</v>
      </c>
      <c r="I15" s="52">
        <f>H15/G15*100</f>
        <v>97.8</v>
      </c>
      <c r="J15" s="23">
        <v>99</v>
      </c>
      <c r="K15" s="23">
        <v>99</v>
      </c>
      <c r="L15" s="71">
        <f>K15/J15*100</f>
        <v>100</v>
      </c>
      <c r="M15" s="23">
        <v>98</v>
      </c>
      <c r="N15" s="23">
        <v>98</v>
      </c>
      <c r="O15" s="52">
        <f>N15/M15*100</f>
        <v>100</v>
      </c>
      <c r="P15" s="23">
        <v>98</v>
      </c>
      <c r="Q15" s="23">
        <v>98</v>
      </c>
      <c r="R15" s="71">
        <f>Q15/P15*100</f>
        <v>100</v>
      </c>
      <c r="S15" s="23">
        <f>(D15+G15+J15+M15+P15)/5</f>
        <v>98.6</v>
      </c>
      <c r="T15" s="23">
        <f>(E15+H15+K15+Q15+N15)/5</f>
        <v>98.36</v>
      </c>
      <c r="U15" s="52">
        <f>T15/S15*100</f>
        <v>99.756592292089252</v>
      </c>
    </row>
  </sheetData>
  <sheetProtection selectLockedCells="1" selectUnlockedCells="1"/>
  <mergeCells count="11">
    <mergeCell ref="B2:Q2"/>
    <mergeCell ref="B6:Q6"/>
    <mergeCell ref="B8:N8"/>
    <mergeCell ref="A10:C10"/>
    <mergeCell ref="D10:F10"/>
    <mergeCell ref="G10:I10"/>
    <mergeCell ref="B4:U4"/>
    <mergeCell ref="J10:L10"/>
    <mergeCell ref="M10:O10"/>
    <mergeCell ref="S10:U10"/>
    <mergeCell ref="P10:R10"/>
  </mergeCells>
  <phoneticPr fontId="2" type="noConversion"/>
  <pageMargins left="0.74791666666666667" right="0.74791666666666667" top="0.98402777777777772" bottom="0.98402777777777772" header="0.51180555555555551" footer="0.5"/>
  <pageSetup paperSize="9" scale="50" firstPageNumber="0" orientation="landscape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view="pageBreakPreview" zoomScaleNormal="100" zoomScaleSheetLayoutView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D25" sqref="D25"/>
    </sheetView>
  </sheetViews>
  <sheetFormatPr defaultRowHeight="12.75" x14ac:dyDescent="0.2"/>
  <cols>
    <col min="1" max="1" width="3.85546875" customWidth="1"/>
    <col min="2" max="2" width="21" customWidth="1"/>
    <col min="3" max="3" width="6.5703125" customWidth="1"/>
    <col min="4" max="4" width="12.140625" customWidth="1"/>
    <col min="5" max="5" width="12.7109375" customWidth="1"/>
    <col min="6" max="6" width="11" customWidth="1"/>
    <col min="7" max="7" width="13.7109375" customWidth="1"/>
    <col min="8" max="8" width="14.7109375" customWidth="1"/>
    <col min="10" max="10" width="11.42578125" customWidth="1"/>
    <col min="11" max="11" width="13.85546875" bestFit="1" customWidth="1"/>
    <col min="12" max="12" width="13.140625" customWidth="1"/>
    <col min="13" max="13" width="14.140625" customWidth="1"/>
    <col min="14" max="14" width="15" customWidth="1"/>
    <col min="16" max="16" width="11.28515625" customWidth="1"/>
    <col min="17" max="17" width="13.42578125" customWidth="1"/>
    <col min="19" max="19" width="12.28515625" customWidth="1"/>
    <col min="20" max="20" width="10.85546875" customWidth="1"/>
    <col min="21" max="21" width="9.5703125" bestFit="1" customWidth="1"/>
  </cols>
  <sheetData>
    <row r="1" spans="1:21" ht="16.5" x14ac:dyDescent="0.25">
      <c r="A1" s="25"/>
      <c r="B1" s="84" t="s">
        <v>39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</row>
    <row r="2" spans="1:21" ht="16.5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16.5" x14ac:dyDescent="0.25">
      <c r="A3" s="25"/>
      <c r="B3" s="85" t="s">
        <v>40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</row>
    <row r="4" spans="1:21" ht="16.5" x14ac:dyDescent="0.25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</row>
    <row r="5" spans="1:21" ht="16.5" x14ac:dyDescent="0.25">
      <c r="A5" s="25"/>
      <c r="B5" s="86" t="s">
        <v>24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</row>
    <row r="6" spans="1:21" ht="16.5" x14ac:dyDescent="0.25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</row>
    <row r="7" spans="1:21" ht="16.5" x14ac:dyDescent="0.25">
      <c r="A7" s="84" t="s">
        <v>15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</row>
    <row r="8" spans="1:21" ht="16.5" x14ac:dyDescent="0.25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</row>
    <row r="9" spans="1:21" ht="77.25" customHeight="1" x14ac:dyDescent="0.25">
      <c r="A9" s="102" t="s">
        <v>0</v>
      </c>
      <c r="B9" s="102"/>
      <c r="C9" s="102"/>
      <c r="D9" s="97" t="s">
        <v>19</v>
      </c>
      <c r="E9" s="98"/>
      <c r="F9" s="99"/>
      <c r="G9" s="97" t="s">
        <v>20</v>
      </c>
      <c r="H9" s="98"/>
      <c r="I9" s="99"/>
      <c r="J9" s="97" t="s">
        <v>21</v>
      </c>
      <c r="K9" s="98"/>
      <c r="L9" s="99"/>
      <c r="M9" s="97" t="s">
        <v>22</v>
      </c>
      <c r="N9" s="98"/>
      <c r="O9" s="99"/>
      <c r="P9" s="97" t="s">
        <v>23</v>
      </c>
      <c r="Q9" s="98"/>
      <c r="R9" s="100"/>
      <c r="S9" s="90" t="s">
        <v>18</v>
      </c>
      <c r="T9" s="90"/>
      <c r="U9" s="90"/>
    </row>
    <row r="10" spans="1:21" ht="101.25" customHeight="1" x14ac:dyDescent="0.25">
      <c r="A10" s="23" t="s">
        <v>1</v>
      </c>
      <c r="B10" s="23" t="s">
        <v>2</v>
      </c>
      <c r="C10" s="29" t="s">
        <v>3</v>
      </c>
      <c r="D10" s="35" t="s">
        <v>37</v>
      </c>
      <c r="E10" s="15" t="s">
        <v>36</v>
      </c>
      <c r="F10" s="15" t="s">
        <v>4</v>
      </c>
      <c r="G10" s="35" t="s">
        <v>37</v>
      </c>
      <c r="H10" s="15" t="s">
        <v>36</v>
      </c>
      <c r="I10" s="15" t="s">
        <v>4</v>
      </c>
      <c r="J10" s="35" t="s">
        <v>37</v>
      </c>
      <c r="K10" s="15" t="s">
        <v>36</v>
      </c>
      <c r="L10" s="15" t="s">
        <v>4</v>
      </c>
      <c r="M10" s="35" t="s">
        <v>37</v>
      </c>
      <c r="N10" s="15" t="s">
        <v>36</v>
      </c>
      <c r="O10" s="15" t="s">
        <v>4</v>
      </c>
      <c r="P10" s="35" t="s">
        <v>37</v>
      </c>
      <c r="Q10" s="15" t="s">
        <v>36</v>
      </c>
      <c r="R10" s="34" t="s">
        <v>4</v>
      </c>
      <c r="S10" s="15" t="s">
        <v>37</v>
      </c>
      <c r="T10" s="15" t="s">
        <v>36</v>
      </c>
      <c r="U10" s="15" t="s">
        <v>4</v>
      </c>
    </row>
    <row r="11" spans="1:21" ht="134.25" customHeight="1" x14ac:dyDescent="0.2">
      <c r="A11" s="23">
        <v>1</v>
      </c>
      <c r="B11" s="18" t="s">
        <v>16</v>
      </c>
      <c r="C11" s="23" t="s">
        <v>27</v>
      </c>
      <c r="D11" s="41">
        <v>135</v>
      </c>
      <c r="E11" s="23">
        <v>119</v>
      </c>
      <c r="F11" s="46">
        <f>E11/D11*100</f>
        <v>88.148148148148152</v>
      </c>
      <c r="G11" s="41">
        <v>158</v>
      </c>
      <c r="H11" s="23">
        <v>138</v>
      </c>
      <c r="I11" s="46">
        <f>H11/G11*100</f>
        <v>87.341772151898738</v>
      </c>
      <c r="J11" s="41">
        <v>133</v>
      </c>
      <c r="K11" s="23">
        <v>119</v>
      </c>
      <c r="L11" s="31">
        <f>K11/J11*100</f>
        <v>89.473684210526315</v>
      </c>
      <c r="M11" s="41">
        <v>110</v>
      </c>
      <c r="N11" s="23">
        <v>113</v>
      </c>
      <c r="O11" s="46">
        <f>N11/M11*100</f>
        <v>102.72727272727273</v>
      </c>
      <c r="P11" s="41">
        <v>125</v>
      </c>
      <c r="Q11" s="23">
        <v>111</v>
      </c>
      <c r="R11" s="47">
        <f>Q11/P11*100</f>
        <v>88.8</v>
      </c>
      <c r="S11" s="23">
        <f t="shared" ref="S11:T14" si="0">(D11+G11+J11+M11+P11)/5</f>
        <v>132.19999999999999</v>
      </c>
      <c r="T11" s="23">
        <f t="shared" si="0"/>
        <v>120</v>
      </c>
      <c r="U11" s="31">
        <f>T11/S11*100</f>
        <v>90.771558245083213</v>
      </c>
    </row>
    <row r="12" spans="1:21" ht="140.25" customHeight="1" x14ac:dyDescent="0.2">
      <c r="A12" s="23">
        <v>2</v>
      </c>
      <c r="B12" s="18" t="s">
        <v>17</v>
      </c>
      <c r="C12" s="23" t="s">
        <v>6</v>
      </c>
      <c r="D12" s="41">
        <v>100</v>
      </c>
      <c r="E12" s="23">
        <v>100</v>
      </c>
      <c r="F12" s="46">
        <f>E12/D12*100</f>
        <v>100</v>
      </c>
      <c r="G12" s="41">
        <v>100</v>
      </c>
      <c r="H12" s="23">
        <v>100</v>
      </c>
      <c r="I12" s="46">
        <f>H12/G12*100</f>
        <v>100</v>
      </c>
      <c r="J12" s="41">
        <v>100</v>
      </c>
      <c r="K12" s="23">
        <v>100</v>
      </c>
      <c r="L12" s="31">
        <f>K12/J12*100</f>
        <v>100</v>
      </c>
      <c r="M12" s="41">
        <v>100</v>
      </c>
      <c r="N12" s="23">
        <v>100</v>
      </c>
      <c r="O12" s="31">
        <f>N12/M12*100</f>
        <v>100</v>
      </c>
      <c r="P12" s="41">
        <v>100</v>
      </c>
      <c r="Q12" s="23">
        <v>100</v>
      </c>
      <c r="R12" s="32">
        <f>Q12/P12*100</f>
        <v>100</v>
      </c>
      <c r="S12" s="23">
        <f t="shared" si="0"/>
        <v>100</v>
      </c>
      <c r="T12" s="23">
        <f t="shared" si="0"/>
        <v>100</v>
      </c>
      <c r="U12" s="31">
        <f>T12/S12*100</f>
        <v>100</v>
      </c>
    </row>
    <row r="13" spans="1:21" ht="141.6" customHeight="1" x14ac:dyDescent="0.2">
      <c r="A13" s="23">
        <v>3</v>
      </c>
      <c r="B13" s="42" t="s">
        <v>33</v>
      </c>
      <c r="C13" s="23" t="s">
        <v>6</v>
      </c>
      <c r="D13" s="41">
        <v>3</v>
      </c>
      <c r="E13" s="23">
        <v>0.6</v>
      </c>
      <c r="F13" s="46">
        <f>E13/D13*100</f>
        <v>20</v>
      </c>
      <c r="G13" s="41">
        <v>2</v>
      </c>
      <c r="H13" s="23">
        <v>0.9</v>
      </c>
      <c r="I13" s="46">
        <f>H13/G13*100</f>
        <v>45</v>
      </c>
      <c r="J13" s="41">
        <v>3</v>
      </c>
      <c r="K13" s="23">
        <v>0.7</v>
      </c>
      <c r="L13" s="46">
        <f>K13/J13*100</f>
        <v>23.333333333333332</v>
      </c>
      <c r="M13" s="41">
        <v>3</v>
      </c>
      <c r="N13" s="23">
        <v>1.2</v>
      </c>
      <c r="O13" s="46">
        <f>N13/M13*100</f>
        <v>40</v>
      </c>
      <c r="P13" s="41">
        <v>3</v>
      </c>
      <c r="Q13" s="23">
        <v>1.8</v>
      </c>
      <c r="R13" s="47">
        <f>Q13/P13*100</f>
        <v>60</v>
      </c>
      <c r="S13" s="23">
        <f t="shared" si="0"/>
        <v>2.8</v>
      </c>
      <c r="T13" s="23">
        <f t="shared" si="0"/>
        <v>1.04</v>
      </c>
      <c r="U13" s="31">
        <f>T13/S13*100</f>
        <v>37.142857142857146</v>
      </c>
    </row>
    <row r="14" spans="1:21" ht="133.9" customHeight="1" x14ac:dyDescent="0.25">
      <c r="A14" s="62">
        <v>4</v>
      </c>
      <c r="B14" s="7" t="s">
        <v>11</v>
      </c>
      <c r="C14" s="23" t="s">
        <v>6</v>
      </c>
      <c r="D14" s="41">
        <v>95</v>
      </c>
      <c r="E14" s="23">
        <v>94</v>
      </c>
      <c r="F14" s="46">
        <f>E14/D14*100</f>
        <v>98.94736842105263</v>
      </c>
      <c r="G14" s="41">
        <v>94</v>
      </c>
      <c r="H14" s="23">
        <v>96</v>
      </c>
      <c r="I14" s="46">
        <f>H14/G14*100</f>
        <v>102.12765957446808</v>
      </c>
      <c r="J14" s="41">
        <v>94</v>
      </c>
      <c r="K14" s="23">
        <v>86</v>
      </c>
      <c r="L14" s="46">
        <f>K14/J14*100</f>
        <v>91.489361702127653</v>
      </c>
      <c r="M14" s="41">
        <v>95</v>
      </c>
      <c r="N14" s="23">
        <v>95</v>
      </c>
      <c r="O14" s="46">
        <f>N14/M14*100</f>
        <v>100</v>
      </c>
      <c r="P14" s="41">
        <v>90</v>
      </c>
      <c r="Q14" s="23">
        <v>85</v>
      </c>
      <c r="R14" s="46">
        <f>Q14/P14*100</f>
        <v>94.444444444444443</v>
      </c>
      <c r="S14" s="23">
        <f t="shared" si="0"/>
        <v>93.6</v>
      </c>
      <c r="T14" s="23">
        <f t="shared" si="0"/>
        <v>91.2</v>
      </c>
      <c r="U14" s="31">
        <f>T14/S14*100</f>
        <v>97.435897435897445</v>
      </c>
    </row>
    <row r="15" spans="1:21" ht="16.5" x14ac:dyDescent="0.2">
      <c r="A15" s="101"/>
      <c r="B15" s="101"/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</row>
    <row r="16" spans="1:21" ht="49.5" x14ac:dyDescent="0.2">
      <c r="A16" s="23">
        <v>1</v>
      </c>
      <c r="B16" s="43" t="s">
        <v>28</v>
      </c>
      <c r="C16" s="23" t="s">
        <v>5</v>
      </c>
      <c r="D16" s="23">
        <v>101</v>
      </c>
      <c r="E16" s="23">
        <v>86</v>
      </c>
      <c r="F16" s="46">
        <f>E16/D16*100</f>
        <v>85.148514851485146</v>
      </c>
      <c r="G16" s="23">
        <v>101</v>
      </c>
      <c r="H16" s="23">
        <v>88</v>
      </c>
      <c r="I16" s="46">
        <f>H16/G16*100</f>
        <v>87.128712871287135</v>
      </c>
      <c r="J16" s="23">
        <v>86</v>
      </c>
      <c r="K16" s="23">
        <v>77</v>
      </c>
      <c r="L16" s="46">
        <f>K16/J16*100</f>
        <v>89.534883720930239</v>
      </c>
      <c r="M16" s="23">
        <v>68</v>
      </c>
      <c r="N16" s="23">
        <v>61</v>
      </c>
      <c r="O16" s="46">
        <f>N16/M16*100</f>
        <v>89.705882352941174</v>
      </c>
      <c r="P16" s="23">
        <v>46</v>
      </c>
      <c r="Q16" s="23">
        <v>41</v>
      </c>
      <c r="R16" s="46">
        <f>Q16/P16*100</f>
        <v>89.130434782608688</v>
      </c>
      <c r="S16" s="23">
        <f>D16+G16+J16+M16+P16</f>
        <v>402</v>
      </c>
      <c r="T16" s="23">
        <f>E16+H16+K16+N16+Q16</f>
        <v>353</v>
      </c>
      <c r="U16" s="44">
        <f>T16/S16*100</f>
        <v>87.810945273631845</v>
      </c>
    </row>
    <row r="17" spans="1:21" ht="33" x14ac:dyDescent="0.2">
      <c r="A17" s="23">
        <v>2</v>
      </c>
      <c r="B17" s="18" t="s">
        <v>35</v>
      </c>
      <c r="C17" s="23" t="s">
        <v>34</v>
      </c>
      <c r="D17" s="65">
        <v>192651.83</v>
      </c>
      <c r="E17" s="65">
        <v>226253.89</v>
      </c>
      <c r="F17" s="66">
        <f>E17/D17*100</f>
        <v>117.4418587147602</v>
      </c>
      <c r="G17" s="65">
        <v>203398.87</v>
      </c>
      <c r="H17" s="65">
        <v>232499.5</v>
      </c>
      <c r="I17" s="50">
        <f>H17/G17*100</f>
        <v>114.30717387957957</v>
      </c>
      <c r="J17" s="65">
        <v>200246.04</v>
      </c>
      <c r="K17" s="50">
        <v>215849.63</v>
      </c>
      <c r="L17" s="67">
        <f>K17/J17*100</f>
        <v>107.79220902445812</v>
      </c>
      <c r="M17" s="50">
        <v>217457.86</v>
      </c>
      <c r="N17" s="65">
        <v>242362.86</v>
      </c>
      <c r="O17" s="50">
        <f>N17/M17*100</f>
        <v>111.45279365850469</v>
      </c>
      <c r="P17" s="65">
        <v>245042.17</v>
      </c>
      <c r="Q17" s="65">
        <v>274851.90999999997</v>
      </c>
      <c r="R17" s="65">
        <f>Q17/P17*100</f>
        <v>112.16514692144619</v>
      </c>
      <c r="S17" s="65">
        <v>207219.59</v>
      </c>
      <c r="T17" s="65">
        <v>233969.62</v>
      </c>
      <c r="U17" s="50">
        <f>T17/S17*100</f>
        <v>112.90902563797178</v>
      </c>
    </row>
    <row r="18" spans="1:21" ht="16.5" x14ac:dyDescent="0.2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</row>
    <row r="19" spans="1:21" ht="16.5" x14ac:dyDescent="0.2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</row>
  </sheetData>
  <sheetProtection selectLockedCells="1" selectUnlockedCells="1"/>
  <mergeCells count="12">
    <mergeCell ref="B1:U1"/>
    <mergeCell ref="A7:U7"/>
    <mergeCell ref="B5:U5"/>
    <mergeCell ref="B3:U3"/>
    <mergeCell ref="S9:U9"/>
    <mergeCell ref="A9:C9"/>
    <mergeCell ref="D9:F9"/>
    <mergeCell ref="G9:I9"/>
    <mergeCell ref="J9:L9"/>
    <mergeCell ref="M9:O9"/>
    <mergeCell ref="P9:R9"/>
    <mergeCell ref="A15:U15"/>
  </mergeCells>
  <phoneticPr fontId="2" type="noConversion"/>
  <pageMargins left="0.74791666666666667" right="0.74791666666666667" top="0.98402777777777772" bottom="0.98402777777777772" header="0.51180555555555551" footer="0.51180555555555551"/>
  <pageSetup paperSize="9" scale="49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view="pageBreakPreview" topLeftCell="B1" zoomScale="130" zoomScaleNormal="100" zoomScaleSheetLayoutView="130" workbookViewId="0">
      <selection activeCell="B4" sqref="B4"/>
    </sheetView>
  </sheetViews>
  <sheetFormatPr defaultRowHeight="12.75" x14ac:dyDescent="0.2"/>
  <cols>
    <col min="1" max="1" width="3.85546875" customWidth="1"/>
    <col min="2" max="2" width="54.42578125" customWidth="1"/>
    <col min="3" max="3" width="8.5703125" customWidth="1"/>
    <col min="4" max="4" width="12.7109375" customWidth="1"/>
    <col min="5" max="5" width="14.42578125" customWidth="1"/>
    <col min="6" max="6" width="10.85546875" customWidth="1"/>
    <col min="7" max="7" width="12.28515625" customWidth="1"/>
    <col min="8" max="8" width="14.28515625" customWidth="1"/>
    <col min="9" max="9" width="10" customWidth="1"/>
    <col min="10" max="10" width="12.42578125" customWidth="1"/>
    <col min="11" max="11" width="14.85546875" customWidth="1"/>
    <col min="12" max="12" width="11.140625" customWidth="1"/>
  </cols>
  <sheetData>
    <row r="1" spans="1:21" ht="33" customHeight="1" x14ac:dyDescent="0.25">
      <c r="A1" s="84" t="s">
        <v>39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30"/>
    </row>
    <row r="2" spans="1:21" ht="16.5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21" ht="16.5" x14ac:dyDescent="0.25">
      <c r="A3" s="25"/>
      <c r="B3" s="85" t="s">
        <v>49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</row>
    <row r="4" spans="1:21" ht="16.5" x14ac:dyDescent="0.25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</row>
    <row r="5" spans="1:21" ht="16.5" x14ac:dyDescent="0.25">
      <c r="A5" s="86" t="s">
        <v>25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25"/>
    </row>
    <row r="6" spans="1:21" ht="16.5" x14ac:dyDescent="0.25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</row>
    <row r="7" spans="1:21" ht="16.5" x14ac:dyDescent="0.25">
      <c r="A7" s="84" t="s">
        <v>46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25"/>
      <c r="P7" s="25"/>
      <c r="Q7" s="25"/>
      <c r="R7" s="25"/>
    </row>
    <row r="8" spans="1:21" ht="16.5" x14ac:dyDescent="0.25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</row>
    <row r="9" spans="1:21" ht="33" customHeight="1" x14ac:dyDescent="0.25">
      <c r="A9" s="106" t="s">
        <v>0</v>
      </c>
      <c r="B9" s="106"/>
      <c r="C9" s="106"/>
      <c r="D9" s="106" t="s">
        <v>47</v>
      </c>
      <c r="E9" s="106"/>
      <c r="F9" s="106"/>
      <c r="G9" s="106" t="s">
        <v>48</v>
      </c>
      <c r="H9" s="106"/>
      <c r="I9" s="94"/>
      <c r="J9" s="90" t="s">
        <v>30</v>
      </c>
      <c r="K9" s="90"/>
      <c r="L9" s="90"/>
      <c r="M9" s="25"/>
      <c r="N9" s="25"/>
      <c r="O9" s="25"/>
      <c r="P9" s="25"/>
      <c r="Q9" s="25"/>
      <c r="R9" s="25"/>
    </row>
    <row r="10" spans="1:21" ht="113.45" customHeight="1" x14ac:dyDescent="0.25">
      <c r="A10" s="23" t="s">
        <v>1</v>
      </c>
      <c r="B10" s="23" t="s">
        <v>2</v>
      </c>
      <c r="C10" s="28" t="s">
        <v>3</v>
      </c>
      <c r="D10" s="15" t="s">
        <v>37</v>
      </c>
      <c r="E10" s="15" t="s">
        <v>36</v>
      </c>
      <c r="F10" s="14" t="s">
        <v>4</v>
      </c>
      <c r="G10" s="15" t="s">
        <v>37</v>
      </c>
      <c r="H10" s="15" t="s">
        <v>36</v>
      </c>
      <c r="I10" s="14" t="s">
        <v>4</v>
      </c>
      <c r="J10" s="15" t="s">
        <v>37</v>
      </c>
      <c r="K10" s="15" t="s">
        <v>36</v>
      </c>
      <c r="L10" s="14" t="s">
        <v>4</v>
      </c>
      <c r="M10" s="25"/>
      <c r="N10" s="25"/>
      <c r="O10" s="25"/>
      <c r="P10" s="25"/>
      <c r="Q10" s="25"/>
      <c r="R10" s="25"/>
    </row>
    <row r="11" spans="1:21" ht="47.25" customHeight="1" x14ac:dyDescent="0.25">
      <c r="A11" s="16">
        <v>1</v>
      </c>
      <c r="B11" s="28" t="s">
        <v>29</v>
      </c>
      <c r="C11" s="16" t="s">
        <v>6</v>
      </c>
      <c r="D11" s="16">
        <v>100</v>
      </c>
      <c r="E11" s="16">
        <v>95</v>
      </c>
      <c r="F11" s="48">
        <f>E11/D11*100</f>
        <v>95</v>
      </c>
      <c r="G11" s="16">
        <v>80</v>
      </c>
      <c r="H11" s="16">
        <v>74</v>
      </c>
      <c r="I11" s="49">
        <f>H11/G11*100</f>
        <v>92.5</v>
      </c>
      <c r="J11" s="16">
        <f t="shared" ref="J11:K13" si="0">(D11+G11)/2</f>
        <v>90</v>
      </c>
      <c r="K11" s="16">
        <f t="shared" si="0"/>
        <v>84.5</v>
      </c>
      <c r="L11" s="48">
        <f>K11/J11*100</f>
        <v>93.888888888888886</v>
      </c>
      <c r="M11" s="25"/>
      <c r="N11" s="25"/>
      <c r="O11" s="25"/>
      <c r="P11" s="25"/>
      <c r="Q11" s="25"/>
      <c r="R11" s="25"/>
    </row>
    <row r="12" spans="1:21" ht="39" customHeight="1" x14ac:dyDescent="0.25">
      <c r="A12" s="16">
        <v>2</v>
      </c>
      <c r="B12" s="37" t="s">
        <v>38</v>
      </c>
      <c r="C12" s="16" t="s">
        <v>6</v>
      </c>
      <c r="D12" s="38">
        <v>30</v>
      </c>
      <c r="E12" s="38">
        <v>43</v>
      </c>
      <c r="F12" s="48">
        <f>E12/D12*100</f>
        <v>143.33333333333334</v>
      </c>
      <c r="G12" s="16">
        <v>87</v>
      </c>
      <c r="H12" s="16">
        <v>76</v>
      </c>
      <c r="I12" s="49">
        <f>H12/G12*100</f>
        <v>87.356321839080465</v>
      </c>
      <c r="J12" s="16">
        <f t="shared" si="0"/>
        <v>58.5</v>
      </c>
      <c r="K12" s="16">
        <f t="shared" si="0"/>
        <v>59.5</v>
      </c>
      <c r="L12" s="48">
        <f>K12/J12*100</f>
        <v>101.7094017094017</v>
      </c>
      <c r="M12" s="25"/>
      <c r="N12" s="25"/>
      <c r="O12" s="25"/>
      <c r="P12" s="25"/>
      <c r="Q12" s="25"/>
      <c r="R12" s="25"/>
    </row>
    <row r="13" spans="1:21" ht="55.5" customHeight="1" x14ac:dyDescent="0.25">
      <c r="A13" s="16">
        <v>3</v>
      </c>
      <c r="B13" s="39" t="s">
        <v>11</v>
      </c>
      <c r="C13" s="16" t="s">
        <v>6</v>
      </c>
      <c r="D13" s="16">
        <v>90</v>
      </c>
      <c r="E13" s="16">
        <v>94</v>
      </c>
      <c r="F13" s="48">
        <f>E13/D13*100</f>
        <v>104.44444444444446</v>
      </c>
      <c r="G13" s="16">
        <v>95</v>
      </c>
      <c r="H13" s="16">
        <v>95</v>
      </c>
      <c r="I13" s="36">
        <f>H13/G13*100</f>
        <v>100</v>
      </c>
      <c r="J13" s="16">
        <f t="shared" si="0"/>
        <v>92.5</v>
      </c>
      <c r="K13" s="16">
        <f t="shared" si="0"/>
        <v>94.5</v>
      </c>
      <c r="L13" s="48">
        <f>K13/J13*100</f>
        <v>102.16216216216216</v>
      </c>
      <c r="M13" s="25"/>
      <c r="N13" s="25"/>
      <c r="O13" s="25"/>
      <c r="P13" s="25"/>
      <c r="Q13" s="25"/>
      <c r="R13" s="25"/>
    </row>
    <row r="14" spans="1:21" ht="24.75" customHeight="1" x14ac:dyDescent="0.25">
      <c r="A14" s="103" t="s">
        <v>32</v>
      </c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5"/>
      <c r="M14" s="25"/>
      <c r="N14" s="25"/>
      <c r="O14" s="25"/>
      <c r="P14" s="25"/>
      <c r="Q14" s="25"/>
      <c r="R14" s="25"/>
    </row>
    <row r="15" spans="1:21" ht="16.5" x14ac:dyDescent="0.25">
      <c r="A15" s="16"/>
      <c r="B15" s="40" t="s">
        <v>31</v>
      </c>
      <c r="C15" s="16" t="s">
        <v>5</v>
      </c>
      <c r="D15" s="16">
        <v>900</v>
      </c>
      <c r="E15" s="16">
        <v>856</v>
      </c>
      <c r="F15" s="48">
        <f>E15/D15*100</f>
        <v>95.111111111111114</v>
      </c>
      <c r="G15" s="16">
        <v>550</v>
      </c>
      <c r="H15" s="16">
        <v>473</v>
      </c>
      <c r="I15" s="49">
        <f>H15/G15*100</f>
        <v>86</v>
      </c>
      <c r="J15" s="16">
        <f>D15+G15</f>
        <v>1450</v>
      </c>
      <c r="K15" s="16">
        <f>E15+H15</f>
        <v>1329</v>
      </c>
      <c r="L15" s="48">
        <f>K15/J15*100</f>
        <v>91.65517241379311</v>
      </c>
      <c r="M15" s="25"/>
      <c r="N15" s="25"/>
      <c r="O15" s="25"/>
      <c r="P15" s="25"/>
      <c r="Q15" s="25"/>
      <c r="R15" s="25"/>
    </row>
    <row r="16" spans="1:21" ht="16.5" x14ac:dyDescent="0.25">
      <c r="A16" s="26"/>
      <c r="B16" s="16" t="s">
        <v>35</v>
      </c>
      <c r="C16" s="16" t="s">
        <v>34</v>
      </c>
      <c r="D16" s="51">
        <v>8929.43</v>
      </c>
      <c r="E16" s="51">
        <v>9383.74</v>
      </c>
      <c r="F16" s="63">
        <f>E16/D16*100</f>
        <v>105.08778275880989</v>
      </c>
      <c r="G16" s="51">
        <v>15579.82</v>
      </c>
      <c r="H16" s="51">
        <v>18116.07</v>
      </c>
      <c r="I16" s="63">
        <f>H16/G16*100</f>
        <v>116.27907126013008</v>
      </c>
      <c r="J16" s="51">
        <v>11451.99</v>
      </c>
      <c r="K16" s="51">
        <v>12491.64</v>
      </c>
      <c r="L16" s="63">
        <f>K16/J16*100</f>
        <v>109.07833485708598</v>
      </c>
      <c r="M16" s="25"/>
      <c r="N16" s="25"/>
      <c r="O16" s="25"/>
      <c r="P16" s="25"/>
      <c r="Q16" s="25"/>
      <c r="R16" s="25"/>
    </row>
    <row r="17" spans="1:18" ht="16.5" x14ac:dyDescent="0.2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</row>
    <row r="18" spans="1:18" ht="16.5" x14ac:dyDescent="0.2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</row>
    <row r="19" spans="1:18" ht="16.5" x14ac:dyDescent="0.25">
      <c r="A19" s="25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</row>
    <row r="20" spans="1:18" ht="16.5" x14ac:dyDescent="0.25">
      <c r="A20" s="25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</row>
    <row r="21" spans="1:18" ht="16.5" x14ac:dyDescent="0.25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</row>
  </sheetData>
  <sheetProtection selectLockedCells="1" selectUnlockedCells="1"/>
  <mergeCells count="9">
    <mergeCell ref="A14:L14"/>
    <mergeCell ref="A1:Q1"/>
    <mergeCell ref="A5:Q5"/>
    <mergeCell ref="A9:C9"/>
    <mergeCell ref="D9:F9"/>
    <mergeCell ref="G9:I9"/>
    <mergeCell ref="J9:L9"/>
    <mergeCell ref="A7:N7"/>
    <mergeCell ref="B3:U3"/>
  </mergeCells>
  <pageMargins left="0.74803149606299213" right="0.74803149606299213" top="0.98425196850393704" bottom="0.98425196850393704" header="0.51181102362204722" footer="0.51181102362204722"/>
  <pageSetup paperSize="9" scale="67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 школы объём</vt:lpstr>
      <vt:lpstr> школы качество</vt:lpstr>
      <vt:lpstr> сады - качество, объём</vt:lpstr>
      <vt:lpstr>внешк. - качество, объём</vt:lpstr>
      <vt:lpstr>'внешк. - качество, объём'!Область_печати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2021-02-01T23:28:52Z</cp:lastPrinted>
  <dcterms:created xsi:type="dcterms:W3CDTF">2021-02-03T04:22:38Z</dcterms:created>
  <dcterms:modified xsi:type="dcterms:W3CDTF">2021-02-03T04:22:38Z</dcterms:modified>
</cp:coreProperties>
</file>